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ejamento Projetos\TERMOS DE REFERÊNCIA 2\TERMOS DE REFERÊNCIA DISPENSAS\TELHADO\"/>
    </mc:Choice>
  </mc:AlternateContent>
  <xr:revisionPtr revIDLastSave="0" documentId="13_ncr:1_{5678195F-BBE4-4206-93B3-910A06998C14}" xr6:coauthVersionLast="47" xr6:coauthVersionMax="47" xr10:uidLastSave="{00000000-0000-0000-0000-000000000000}"/>
  <bookViews>
    <workbookView xWindow="-120" yWindow="-120" windowWidth="29040" windowHeight="15840" xr2:uid="{9E55A3F8-E204-4262-9EDF-782CACD6262E}"/>
  </bookViews>
  <sheets>
    <sheet name="CFF" sheetId="2" r:id="rId1"/>
    <sheet name="Planilha1" sheetId="1" r:id="rId2"/>
  </sheets>
  <definedNames>
    <definedName name="_xlnm._FilterDatabase" localSheetId="0" hidden="1">CFF!$A$4:$T$32</definedName>
    <definedName name="_xlnm.Print_Area" localSheetId="0">CFF!$A$1:$R$32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2" l="1"/>
  <c r="R25" i="2"/>
  <c r="R24" i="2"/>
  <c r="Q24" i="2"/>
  <c r="P23" i="2"/>
  <c r="O23" i="2"/>
  <c r="N22" i="2"/>
  <c r="M22" i="2"/>
  <c r="M21" i="2"/>
  <c r="N21" i="2"/>
  <c r="N20" i="2"/>
  <c r="M20" i="2"/>
  <c r="L20" i="2"/>
  <c r="K20" i="2"/>
  <c r="N19" i="2"/>
  <c r="M19" i="2"/>
  <c r="L19" i="2"/>
  <c r="K19" i="2"/>
  <c r="C26" i="2"/>
  <c r="Q25" i="2" s="1"/>
  <c r="C18" i="2"/>
  <c r="H18" i="2" s="1"/>
  <c r="H14" i="2"/>
  <c r="J16" i="2"/>
  <c r="C24" i="2"/>
  <c r="P24" i="2" s="1"/>
  <c r="C14" i="2"/>
  <c r="I14" i="2" s="1"/>
  <c r="I12" i="2"/>
  <c r="H12" i="2"/>
  <c r="G12" i="2"/>
  <c r="F12" i="2"/>
  <c r="E12" i="2"/>
  <c r="D12" i="2"/>
  <c r="I11" i="2"/>
  <c r="H11" i="2"/>
  <c r="G11" i="2"/>
  <c r="F11" i="2"/>
  <c r="E11" i="2"/>
  <c r="D11" i="2"/>
  <c r="I10" i="2"/>
  <c r="H10" i="2"/>
  <c r="G10" i="2"/>
  <c r="F10" i="2"/>
  <c r="E10" i="2"/>
  <c r="D10" i="2"/>
  <c r="I9" i="2"/>
  <c r="H9" i="2"/>
  <c r="G9" i="2"/>
  <c r="F9" i="2"/>
  <c r="E9" i="2"/>
  <c r="D9" i="2"/>
  <c r="I8" i="2"/>
  <c r="H8" i="2"/>
  <c r="G8" i="2"/>
  <c r="F8" i="2"/>
  <c r="E8" i="2"/>
  <c r="D8" i="2"/>
  <c r="I7" i="2"/>
  <c r="H7" i="2"/>
  <c r="G7" i="2"/>
  <c r="F7" i="2"/>
  <c r="E7" i="2"/>
  <c r="D7" i="2"/>
  <c r="E6" i="2"/>
  <c r="D6" i="2"/>
  <c r="O24" i="2" l="1"/>
  <c r="I18" i="2"/>
</calcChain>
</file>

<file path=xl/sharedStrings.xml><?xml version="1.0" encoding="utf-8"?>
<sst xmlns="http://schemas.openxmlformats.org/spreadsheetml/2006/main" count="53" uniqueCount="52">
  <si>
    <t>Obra</t>
  </si>
  <si>
    <t>Bancos</t>
  </si>
  <si>
    <t>B.D.I.</t>
  </si>
  <si>
    <t>Encargos Sociais</t>
  </si>
  <si>
    <t>Não Desonerado: embutido nos preços unitário dos insumos de mão de obra, de acordo com as bases.</t>
  </si>
  <si>
    <t>Cronograma Físico e Financeiro</t>
  </si>
  <si>
    <t>Item</t>
  </si>
  <si>
    <t>Descrição</t>
  </si>
  <si>
    <t>Total Por Etapa</t>
  </si>
  <si>
    <t xml:space="preserve"> 1 </t>
  </si>
  <si>
    <t xml:space="preserve"> 1.1 </t>
  </si>
  <si>
    <t xml:space="preserve"> 1.2 </t>
  </si>
  <si>
    <t xml:space="preserve"> 1.3 </t>
  </si>
  <si>
    <t xml:space="preserve"> 1.4 </t>
  </si>
  <si>
    <t xml:space="preserve">SEDE COREN-GO 
</t>
  </si>
  <si>
    <t>SINAPI - 07/2023 - Goiás
AGETOP CIVIL - 06/2023 - Goiás</t>
  </si>
  <si>
    <t>1° DIA</t>
  </si>
  <si>
    <t>2° DIA</t>
  </si>
  <si>
    <t>3° DIA</t>
  </si>
  <si>
    <t>4° DIA</t>
  </si>
  <si>
    <t>5° DIA</t>
  </si>
  <si>
    <t>6° DIA</t>
  </si>
  <si>
    <t>7° DIA</t>
  </si>
  <si>
    <t>8° DIA</t>
  </si>
  <si>
    <t>9° DIA</t>
  </si>
  <si>
    <t>10° DIA</t>
  </si>
  <si>
    <t>11° DIA</t>
  </si>
  <si>
    <t>12° DIA</t>
  </si>
  <si>
    <t>13° DIA</t>
  </si>
  <si>
    <t>14° DIA</t>
  </si>
  <si>
    <t>15° DIA</t>
  </si>
  <si>
    <t>MANUTENÇÃO DE TELHADO</t>
  </si>
  <si>
    <t>REVISÃO (ENCAIXE DAS TELHAS) CASA DA FRENTE</t>
  </si>
  <si>
    <t>TRAMA DE MEDEIRA COMPOSTA POR TERÇAS</t>
  </si>
  <si>
    <t>IMPERMEABILIZAÇÃO COM MANTA ASFALTICA DE 3 MM</t>
  </si>
  <si>
    <t>MANUTENÇÃO NA CALHA EM CHAPA GALVANIZADA CASA DA FRENTE</t>
  </si>
  <si>
    <t xml:space="preserve">DEMOLIÇÃO MANUAL DE COBERTURA DE TELHA </t>
  </si>
  <si>
    <t>RUFO EM CHAPA GALVANIZADA CASA DA FRENTE</t>
  </si>
  <si>
    <t>1.5</t>
  </si>
  <si>
    <t>1.6</t>
  </si>
  <si>
    <t>TELHAMENTO COM TELHA ESTRUTURA</t>
  </si>
  <si>
    <t>TELHAMENTO COM TELHA ONDULADA FIBROCIMENTO</t>
  </si>
  <si>
    <t xml:space="preserve">RUFO EM CHAPA GALVANIZADA </t>
  </si>
  <si>
    <t xml:space="preserve">MANUTENÇÃO NA CALHA EM CHAPA GALVANIZADA CASA </t>
  </si>
  <si>
    <t>TUBULAÇÃO DE ÁGUA PLUVIAL</t>
  </si>
  <si>
    <t>2.1</t>
  </si>
  <si>
    <t>2.2</t>
  </si>
  <si>
    <t>2.4</t>
  </si>
  <si>
    <t>ROGÉRIO MATHEUS BARBOSA</t>
  </si>
  <si>
    <t>Assessor Técnico de Obras</t>
  </si>
  <si>
    <t>Portaria 6.087 de 08/09/2021</t>
  </si>
  <si>
    <t>CREA/GO 1018627251D-GO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</si>
</sst>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_ ;\-#,##0.00\ "/>
    <numFmt numFmtId="165" formatCode="_-* #,##0.000_-;\-* #,##0.000_-;_-* &quot;-&quot;??_-;_-@_-"/>
    <numFmt numFmtId="166" formatCode="_-* #,##0.000_-;\-* #,##0.000_-;_-* &quot;-&quot;???_-;_-@_-"/>
    <numFmt numFmtId="167" formatCode="_-&quot;R$&quot;\ * #,##0.000_-;\-&quot;R$&quot;\ * #,##0.000_-;_-&quot;R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1"/>
    </font>
    <font>
      <b/>
      <sz val="11"/>
      <name val="Arial"/>
      <family val="1"/>
    </font>
    <font>
      <b/>
      <sz val="1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1"/>
      <color rgb="FF000000"/>
      <name val="Calibri"/>
      <family val="2"/>
    </font>
    <font>
      <b/>
      <sz val="8"/>
      <name val="Arial"/>
      <family val="1"/>
    </font>
    <font>
      <sz val="10"/>
      <name val="Arial"/>
      <family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ck">
        <color rgb="FF0092F6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/>
      <right/>
      <top style="thin">
        <color rgb="FFCCCCCC"/>
      </top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10" fontId="5" fillId="2" borderId="4" xfId="1" applyNumberFormat="1" applyFont="1" applyFill="1" applyBorder="1" applyAlignment="1">
      <alignment horizontal="center" vertical="center" wrapText="1"/>
    </xf>
    <xf numFmtId="10" fontId="1" fillId="0" borderId="0" xfId="1" applyNumberFormat="1" applyAlignment="1">
      <alignment vertical="center"/>
    </xf>
    <xf numFmtId="44" fontId="5" fillId="2" borderId="0" xfId="1" applyNumberFormat="1" applyFont="1" applyFill="1" applyAlignment="1">
      <alignment horizontal="center" vertical="center" wrapText="1"/>
    </xf>
    <xf numFmtId="43" fontId="0" fillId="0" borderId="0" xfId="3" applyFont="1" applyAlignment="1">
      <alignment vertical="center"/>
    </xf>
    <xf numFmtId="10" fontId="5" fillId="2" borderId="6" xfId="1" applyNumberFormat="1" applyFont="1" applyFill="1" applyBorder="1" applyAlignment="1">
      <alignment horizontal="center" vertical="center" wrapText="1"/>
    </xf>
    <xf numFmtId="44" fontId="1" fillId="0" borderId="0" xfId="1" applyNumberFormat="1" applyAlignment="1">
      <alignment vertical="center"/>
    </xf>
    <xf numFmtId="0" fontId="3" fillId="3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center" vertical="center" wrapText="1"/>
    </xf>
    <xf numFmtId="10" fontId="3" fillId="3" borderId="0" xfId="1" applyNumberFormat="1" applyFont="1" applyFill="1" applyAlignment="1">
      <alignment horizontal="center" vertical="center" wrapText="1"/>
    </xf>
    <xf numFmtId="44" fontId="7" fillId="3" borderId="0" xfId="2" applyFont="1" applyFill="1" applyAlignment="1">
      <alignment horizontal="center" vertical="center" wrapText="1"/>
    </xf>
    <xf numFmtId="10" fontId="3" fillId="3" borderId="0" xfId="4" applyNumberFormat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9" fontId="5" fillId="2" borderId="4" xfId="1" applyNumberFormat="1" applyFont="1" applyFill="1" applyBorder="1" applyAlignment="1">
      <alignment horizontal="center" vertical="center" wrapText="1"/>
    </xf>
    <xf numFmtId="165" fontId="1" fillId="0" borderId="0" xfId="1" applyNumberFormat="1" applyAlignment="1">
      <alignment vertical="center"/>
    </xf>
    <xf numFmtId="166" fontId="1" fillId="0" borderId="0" xfId="1" applyNumberFormat="1" applyAlignment="1">
      <alignment vertical="center"/>
    </xf>
    <xf numFmtId="167" fontId="1" fillId="0" borderId="0" xfId="1" applyNumberFormat="1" applyAlignment="1">
      <alignment vertical="center"/>
    </xf>
    <xf numFmtId="10" fontId="4" fillId="2" borderId="3" xfId="2" applyNumberFormat="1" applyFont="1" applyFill="1" applyBorder="1" applyAlignment="1">
      <alignment horizontal="center" vertical="center" wrapText="1"/>
    </xf>
    <xf numFmtId="164" fontId="4" fillId="2" borderId="5" xfId="2" applyNumberFormat="1" applyFont="1" applyFill="1" applyBorder="1" applyAlignment="1">
      <alignment horizontal="center" vertical="center" wrapText="1"/>
    </xf>
    <xf numFmtId="2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 wrapText="1"/>
    </xf>
    <xf numFmtId="9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0" xfId="1" applyFont="1" applyFill="1" applyAlignment="1">
      <alignment horizontal="center" vertical="center" wrapText="1"/>
    </xf>
    <xf numFmtId="44" fontId="7" fillId="3" borderId="0" xfId="2" applyFont="1" applyFill="1" applyAlignment="1">
      <alignment horizontal="center" vertical="center" wrapText="1"/>
    </xf>
    <xf numFmtId="10" fontId="3" fillId="3" borderId="0" xfId="4" applyNumberFormat="1" applyFont="1" applyFill="1" applyAlignment="1">
      <alignment horizontal="center" vertical="center" wrapText="1"/>
    </xf>
  </cellXfs>
  <cellStyles count="5">
    <cellStyle name="Moeda 2" xfId="2" xr:uid="{DA578120-4B46-483D-BD38-E38A6D3F91A3}"/>
    <cellStyle name="Normal" xfId="0" builtinId="0"/>
    <cellStyle name="Normal 2" xfId="1" xr:uid="{748D1A3D-F40D-4EB5-A05E-07E68A4AEF2B}"/>
    <cellStyle name="Porcentagem 2" xfId="4" xr:uid="{DECC7D05-B4E8-482D-A26E-CEF31E223186}"/>
    <cellStyle name="Vírgula 2" xfId="3" xr:uid="{9C1E4D7B-CABA-424C-8D2D-3AAAAE6B5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4DE2-CD5F-48A7-B5AA-6CB0AC7E50E4}">
  <dimension ref="A1:U33"/>
  <sheetViews>
    <sheetView showGridLines="0" tabSelected="1" showOutlineSymbols="0" view="pageBreakPreview" zoomScale="85" zoomScaleNormal="80" zoomScaleSheetLayoutView="85" workbookViewId="0">
      <selection activeCell="K28" sqref="K28"/>
    </sheetView>
  </sheetViews>
  <sheetFormatPr defaultColWidth="34.85546875" defaultRowHeight="14.25" x14ac:dyDescent="0.25"/>
  <cols>
    <col min="1" max="1" width="7.28515625" style="22" customWidth="1"/>
    <col min="2" max="2" width="40.28515625" style="23" customWidth="1"/>
    <col min="3" max="3" width="21.7109375" style="22" customWidth="1"/>
    <col min="4" max="5" width="12.7109375" style="3" bestFit="1" customWidth="1"/>
    <col min="6" max="6" width="13" style="3" customWidth="1"/>
    <col min="7" max="7" width="12.28515625" style="3" customWidth="1"/>
    <col min="8" max="11" width="12.7109375" style="3" bestFit="1" customWidth="1"/>
    <col min="12" max="12" width="12.85546875" style="4" customWidth="1"/>
    <col min="13" max="13" width="12.7109375" style="4" bestFit="1" customWidth="1"/>
    <col min="14" max="14" width="12.42578125" style="4" customWidth="1"/>
    <col min="15" max="15" width="12.5703125" style="4" customWidth="1"/>
    <col min="16" max="17" width="12.7109375" style="4" bestFit="1" customWidth="1"/>
    <col min="18" max="18" width="12.7109375" style="4" customWidth="1"/>
    <col min="19" max="16384" width="34.85546875" style="4"/>
  </cols>
  <sheetData>
    <row r="1" spans="1:20" ht="15" x14ac:dyDescent="0.25">
      <c r="A1" s="1"/>
      <c r="B1" s="2" t="s">
        <v>0</v>
      </c>
      <c r="C1" s="2" t="s">
        <v>1</v>
      </c>
      <c r="D1" s="31" t="s">
        <v>2</v>
      </c>
      <c r="E1" s="31"/>
      <c r="F1" s="31" t="s">
        <v>3</v>
      </c>
      <c r="G1" s="31"/>
    </row>
    <row r="2" spans="1:20" ht="64.5" customHeight="1" x14ac:dyDescent="0.25">
      <c r="A2" s="5"/>
      <c r="B2" s="6" t="s">
        <v>14</v>
      </c>
      <c r="C2" s="7" t="s">
        <v>15</v>
      </c>
      <c r="D2" s="32">
        <v>0.24</v>
      </c>
      <c r="E2" s="33"/>
      <c r="F2" s="33" t="s">
        <v>4</v>
      </c>
      <c r="G2" s="33"/>
    </row>
    <row r="3" spans="1:20" ht="15" x14ac:dyDescent="0.25">
      <c r="A3" s="34" t="s">
        <v>5</v>
      </c>
      <c r="B3" s="34"/>
      <c r="C3" s="34"/>
      <c r="D3" s="34"/>
      <c r="E3" s="34"/>
      <c r="F3" s="34"/>
      <c r="G3" s="34"/>
    </row>
    <row r="4" spans="1:20" ht="29.25" customHeight="1" x14ac:dyDescent="0.25">
      <c r="A4" s="8" t="s">
        <v>6</v>
      </c>
      <c r="B4" s="8" t="s">
        <v>7</v>
      </c>
      <c r="C4" s="8" t="s">
        <v>8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 t="s">
        <v>23</v>
      </c>
      <c r="L4" s="8" t="s">
        <v>24</v>
      </c>
      <c r="M4" s="8" t="s">
        <v>25</v>
      </c>
      <c r="N4" s="8" t="s">
        <v>26</v>
      </c>
      <c r="O4" s="8" t="s">
        <v>27</v>
      </c>
      <c r="P4" s="8" t="s">
        <v>28</v>
      </c>
      <c r="Q4" s="8" t="s">
        <v>29</v>
      </c>
      <c r="R4" s="8" t="s">
        <v>30</v>
      </c>
    </row>
    <row r="5" spans="1:20" ht="15" thickBot="1" x14ac:dyDescent="0.3">
      <c r="A5" s="35" t="s">
        <v>9</v>
      </c>
      <c r="B5" s="37" t="s">
        <v>31</v>
      </c>
      <c r="C5" s="28">
        <v>1</v>
      </c>
      <c r="D5" s="24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20" ht="15" thickTop="1" x14ac:dyDescent="0.25">
      <c r="A6" s="36"/>
      <c r="B6" s="38"/>
      <c r="C6" s="29">
        <v>40447.699999999997</v>
      </c>
      <c r="D6" s="11">
        <f>C6/15</f>
        <v>2696.5133333333333</v>
      </c>
      <c r="E6" s="11">
        <f>C6/15</f>
        <v>2696.5133333333333</v>
      </c>
      <c r="F6" s="11">
        <v>2696.5133333333333</v>
      </c>
      <c r="G6" s="11">
        <v>2696.5133333333333</v>
      </c>
      <c r="H6" s="11">
        <v>2696.5133333333333</v>
      </c>
      <c r="I6" s="11">
        <v>2696.5133333333333</v>
      </c>
      <c r="J6" s="11">
        <v>2696.5133333333333</v>
      </c>
      <c r="K6" s="11">
        <v>2696.5133333333333</v>
      </c>
      <c r="L6" s="11">
        <v>2696.5133333333333</v>
      </c>
      <c r="M6" s="11">
        <v>2696.5133333333333</v>
      </c>
      <c r="N6" s="11">
        <v>2696.5133333333333</v>
      </c>
      <c r="O6" s="11">
        <v>2696.5133333333333</v>
      </c>
      <c r="P6" s="11">
        <v>2696.5133333333333</v>
      </c>
      <c r="Q6" s="11">
        <v>2696.5133333333333</v>
      </c>
      <c r="R6" s="11">
        <v>2696.5133333333333</v>
      </c>
      <c r="S6" s="14"/>
      <c r="T6" s="27"/>
    </row>
    <row r="7" spans="1:20" ht="15" thickBot="1" x14ac:dyDescent="0.3">
      <c r="A7" s="35" t="s">
        <v>10</v>
      </c>
      <c r="B7" s="39" t="s">
        <v>32</v>
      </c>
      <c r="C7" s="28">
        <v>1</v>
      </c>
      <c r="D7" s="13">
        <f>(1/6)</f>
        <v>0.16666666666666666</v>
      </c>
      <c r="E7" s="13">
        <f t="shared" ref="E7:I11" si="0">(1/6)</f>
        <v>0.16666666666666666</v>
      </c>
      <c r="F7" s="13">
        <f t="shared" si="0"/>
        <v>0.16666666666666666</v>
      </c>
      <c r="G7" s="13">
        <f t="shared" si="0"/>
        <v>0.16666666666666666</v>
      </c>
      <c r="H7" s="13">
        <f t="shared" si="0"/>
        <v>0.16666666666666666</v>
      </c>
      <c r="I7" s="13">
        <f t="shared" si="0"/>
        <v>0.16666666666666666</v>
      </c>
      <c r="J7" s="4"/>
      <c r="K7" s="4"/>
      <c r="L7" s="10"/>
    </row>
    <row r="8" spans="1:20" ht="15.75" thickTop="1" x14ac:dyDescent="0.25">
      <c r="A8" s="36"/>
      <c r="B8" s="38"/>
      <c r="C8" s="29">
        <v>7730</v>
      </c>
      <c r="D8" s="11">
        <f>C8/6</f>
        <v>1288.3333333333333</v>
      </c>
      <c r="E8" s="11">
        <f>C8/6</f>
        <v>1288.3333333333333</v>
      </c>
      <c r="F8" s="11">
        <f>C8/6</f>
        <v>1288.3333333333333</v>
      </c>
      <c r="G8" s="11">
        <f>C8/6</f>
        <v>1288.3333333333333</v>
      </c>
      <c r="H8" s="11">
        <f>C8/6</f>
        <v>1288.3333333333333</v>
      </c>
      <c r="I8" s="11">
        <f>C8/6</f>
        <v>1288.3333333333333</v>
      </c>
      <c r="J8" s="4"/>
      <c r="K8" s="4"/>
      <c r="L8" s="12"/>
    </row>
    <row r="9" spans="1:20" ht="15" thickBot="1" x14ac:dyDescent="0.3">
      <c r="A9" s="35" t="s">
        <v>11</v>
      </c>
      <c r="B9" s="37" t="s">
        <v>36</v>
      </c>
      <c r="C9" s="28">
        <v>1</v>
      </c>
      <c r="D9" s="13">
        <f>(1/6)</f>
        <v>0.16666666666666666</v>
      </c>
      <c r="E9" s="13">
        <f t="shared" si="0"/>
        <v>0.16666666666666666</v>
      </c>
      <c r="F9" s="13">
        <f t="shared" si="0"/>
        <v>0.16666666666666666</v>
      </c>
      <c r="G9" s="13">
        <f t="shared" si="0"/>
        <v>0.16666666666666666</v>
      </c>
      <c r="H9" s="13">
        <f t="shared" si="0"/>
        <v>0.16666666666666666</v>
      </c>
      <c r="I9" s="13">
        <f t="shared" si="0"/>
        <v>0.16666666666666666</v>
      </c>
      <c r="J9" s="4"/>
      <c r="K9" s="4"/>
      <c r="L9" s="10"/>
    </row>
    <row r="10" spans="1:20" ht="15.75" thickTop="1" x14ac:dyDescent="0.25">
      <c r="A10" s="36"/>
      <c r="B10" s="38"/>
      <c r="C10" s="29">
        <v>242</v>
      </c>
      <c r="D10" s="11">
        <f>C10/6</f>
        <v>40.333333333333336</v>
      </c>
      <c r="E10" s="11">
        <f>C10/6</f>
        <v>40.333333333333336</v>
      </c>
      <c r="F10" s="11">
        <f>C10/6</f>
        <v>40.333333333333336</v>
      </c>
      <c r="G10" s="11">
        <f>C10/6</f>
        <v>40.333333333333336</v>
      </c>
      <c r="H10" s="11">
        <f>C10/6</f>
        <v>40.333333333333336</v>
      </c>
      <c r="I10" s="11">
        <f>C10/6</f>
        <v>40.333333333333336</v>
      </c>
      <c r="J10" s="4"/>
      <c r="K10" s="4"/>
      <c r="L10" s="12"/>
    </row>
    <row r="11" spans="1:20" ht="15" thickBot="1" x14ac:dyDescent="0.3">
      <c r="A11" s="35" t="s">
        <v>12</v>
      </c>
      <c r="B11" s="37" t="s">
        <v>33</v>
      </c>
      <c r="C11" s="28">
        <v>1</v>
      </c>
      <c r="D11" s="13">
        <f>(1/6)</f>
        <v>0.16666666666666666</v>
      </c>
      <c r="E11" s="13">
        <f t="shared" si="0"/>
        <v>0.16666666666666666</v>
      </c>
      <c r="F11" s="13">
        <f t="shared" si="0"/>
        <v>0.16666666666666666</v>
      </c>
      <c r="G11" s="13">
        <f t="shared" si="0"/>
        <v>0.16666666666666666</v>
      </c>
      <c r="H11" s="13">
        <f t="shared" si="0"/>
        <v>0.16666666666666666</v>
      </c>
      <c r="I11" s="13">
        <f t="shared" si="0"/>
        <v>0.16666666666666666</v>
      </c>
      <c r="J11" s="4"/>
      <c r="K11" s="4"/>
      <c r="L11" s="10"/>
    </row>
    <row r="12" spans="1:20" ht="15.75" thickTop="1" x14ac:dyDescent="0.25">
      <c r="A12" s="36"/>
      <c r="B12" s="38"/>
      <c r="C12" s="29">
        <v>1169</v>
      </c>
      <c r="D12" s="11">
        <f>C12/6</f>
        <v>194.83333333333334</v>
      </c>
      <c r="E12" s="11">
        <f>C12/6</f>
        <v>194.83333333333334</v>
      </c>
      <c r="F12" s="11">
        <f>C12/6</f>
        <v>194.83333333333334</v>
      </c>
      <c r="G12" s="11">
        <f>C12/6</f>
        <v>194.83333333333334</v>
      </c>
      <c r="H12" s="11">
        <f>C12/6</f>
        <v>194.83333333333334</v>
      </c>
      <c r="I12" s="11">
        <f>C12/6</f>
        <v>194.83333333333334</v>
      </c>
      <c r="J12" s="4"/>
      <c r="K12" s="4"/>
      <c r="L12" s="12"/>
      <c r="N12" s="12"/>
      <c r="O12" s="12"/>
      <c r="P12" s="12"/>
      <c r="Q12" s="12"/>
      <c r="R12" s="12"/>
    </row>
    <row r="13" spans="1:20" ht="15.75" thickBot="1" x14ac:dyDescent="0.3">
      <c r="A13" s="35" t="s">
        <v>13</v>
      </c>
      <c r="B13" s="37" t="s">
        <v>35</v>
      </c>
      <c r="C13" s="28">
        <v>1</v>
      </c>
      <c r="D13" s="12"/>
      <c r="E13" s="12"/>
      <c r="F13" s="12"/>
      <c r="G13" s="12"/>
      <c r="H13" s="13">
        <v>0.5</v>
      </c>
      <c r="I13" s="13">
        <v>0.5</v>
      </c>
      <c r="J13" s="12"/>
      <c r="K13" s="12"/>
      <c r="L13" s="12"/>
      <c r="M13" s="12"/>
      <c r="N13" s="12"/>
      <c r="O13" s="12"/>
      <c r="P13" s="12"/>
      <c r="Q13" s="12"/>
      <c r="R13" s="12"/>
    </row>
    <row r="14" spans="1:20" ht="15.75" thickTop="1" x14ac:dyDescent="0.25">
      <c r="A14" s="36"/>
      <c r="B14" s="38"/>
      <c r="C14" s="29">
        <f>0.3*3508.2</f>
        <v>1052.4599999999998</v>
      </c>
      <c r="D14" s="12"/>
      <c r="E14" s="12"/>
      <c r="F14" s="12"/>
      <c r="G14" s="12"/>
      <c r="H14" s="11">
        <f>C14/2</f>
        <v>526.2299999999999</v>
      </c>
      <c r="I14" s="11">
        <f>C14/2</f>
        <v>526.2299999999999</v>
      </c>
      <c r="J14" s="12"/>
      <c r="K14" s="12"/>
      <c r="L14" s="12"/>
      <c r="M14" s="12"/>
      <c r="N14" s="12"/>
      <c r="O14" s="12"/>
      <c r="P14" s="12"/>
      <c r="Q14" s="12"/>
      <c r="R14" s="12"/>
    </row>
    <row r="15" spans="1:20" ht="15.75" thickBot="1" x14ac:dyDescent="0.3">
      <c r="A15" s="35" t="s">
        <v>38</v>
      </c>
      <c r="B15" s="37" t="s">
        <v>34</v>
      </c>
      <c r="C15" s="28">
        <v>1</v>
      </c>
      <c r="D15" s="12"/>
      <c r="E15" s="12"/>
      <c r="F15" s="12"/>
      <c r="G15" s="12"/>
      <c r="H15" s="12"/>
      <c r="I15" s="12"/>
      <c r="J15" s="13">
        <v>1</v>
      </c>
      <c r="K15" s="12"/>
      <c r="L15" s="12"/>
      <c r="M15" s="12"/>
      <c r="N15" s="12"/>
      <c r="O15" s="12"/>
      <c r="P15" s="12"/>
      <c r="Q15" s="12"/>
      <c r="R15" s="12"/>
    </row>
    <row r="16" spans="1:20" ht="15.75" thickTop="1" x14ac:dyDescent="0.25">
      <c r="A16" s="36"/>
      <c r="B16" s="38"/>
      <c r="C16" s="29">
        <v>2904.56</v>
      </c>
      <c r="D16" s="12"/>
      <c r="E16" s="12"/>
      <c r="F16" s="12"/>
      <c r="G16" s="12"/>
      <c r="H16" s="12"/>
      <c r="I16" s="12"/>
      <c r="J16" s="11">
        <f>C16</f>
        <v>2904.56</v>
      </c>
      <c r="K16" s="12"/>
      <c r="L16" s="12"/>
      <c r="M16" s="12"/>
      <c r="N16" s="12"/>
      <c r="O16" s="12"/>
      <c r="P16" s="12"/>
      <c r="Q16" s="12"/>
      <c r="R16" s="12"/>
    </row>
    <row r="17" spans="1:19" ht="15.75" thickBot="1" x14ac:dyDescent="0.3">
      <c r="A17" s="35" t="s">
        <v>39</v>
      </c>
      <c r="B17" s="37" t="s">
        <v>37</v>
      </c>
      <c r="C17" s="28">
        <v>1</v>
      </c>
      <c r="D17" s="12"/>
      <c r="E17" s="12"/>
      <c r="F17" s="12"/>
      <c r="G17" s="12"/>
      <c r="H17" s="13">
        <v>0.5</v>
      </c>
      <c r="I17" s="13">
        <v>0.5</v>
      </c>
      <c r="J17" s="12"/>
      <c r="K17" s="12"/>
      <c r="L17" s="12"/>
      <c r="M17" s="12"/>
    </row>
    <row r="18" spans="1:19" ht="15.75" thickTop="1" x14ac:dyDescent="0.25">
      <c r="A18" s="36"/>
      <c r="B18" s="38"/>
      <c r="C18" s="29">
        <f>0.3*3792.79</f>
        <v>1137.837</v>
      </c>
      <c r="D18" s="12"/>
      <c r="E18" s="12"/>
      <c r="F18" s="12"/>
      <c r="G18" s="12"/>
      <c r="H18" s="11">
        <f>C18/2</f>
        <v>568.91849999999999</v>
      </c>
      <c r="I18" s="11">
        <f>C18/2</f>
        <v>568.91849999999999</v>
      </c>
      <c r="J18" s="12"/>
      <c r="K18" s="12"/>
      <c r="L18" s="12"/>
      <c r="O18" s="25"/>
    </row>
    <row r="19" spans="1:19" ht="15.75" thickBot="1" x14ac:dyDescent="0.3">
      <c r="A19" s="35">
        <v>2</v>
      </c>
      <c r="B19" s="37" t="s">
        <v>40</v>
      </c>
      <c r="C19" s="28">
        <v>1</v>
      </c>
      <c r="D19" s="12"/>
      <c r="E19" s="12"/>
      <c r="F19" s="12"/>
      <c r="G19" s="12"/>
      <c r="H19" s="12"/>
      <c r="I19" s="12"/>
      <c r="J19" s="12"/>
      <c r="K19" s="13">
        <f>1/4</f>
        <v>0.25</v>
      </c>
      <c r="L19" s="13">
        <f t="shared" ref="L19:N21" si="1">1/4</f>
        <v>0.25</v>
      </c>
      <c r="M19" s="13">
        <f t="shared" si="1"/>
        <v>0.25</v>
      </c>
      <c r="N19" s="13">
        <f t="shared" si="1"/>
        <v>0.25</v>
      </c>
    </row>
    <row r="20" spans="1:19" ht="15.75" thickTop="1" x14ac:dyDescent="0.25">
      <c r="A20" s="36"/>
      <c r="B20" s="38"/>
      <c r="C20" s="29">
        <v>3750</v>
      </c>
      <c r="D20" s="12"/>
      <c r="E20" s="12"/>
      <c r="F20" s="12"/>
      <c r="G20" s="12"/>
      <c r="H20" s="12"/>
      <c r="I20" s="12"/>
      <c r="J20" s="12"/>
      <c r="K20" s="11">
        <f>C20/4</f>
        <v>937.5</v>
      </c>
      <c r="L20" s="11">
        <f>C20/4</f>
        <v>937.5</v>
      </c>
      <c r="M20" s="11">
        <f>C20/4</f>
        <v>937.5</v>
      </c>
      <c r="N20" s="11">
        <f>C20/4</f>
        <v>937.5</v>
      </c>
      <c r="O20" s="26"/>
    </row>
    <row r="21" spans="1:19" ht="15" customHeight="1" thickBot="1" x14ac:dyDescent="0.3">
      <c r="A21" s="35" t="s">
        <v>45</v>
      </c>
      <c r="B21" s="37" t="s">
        <v>41</v>
      </c>
      <c r="C21" s="28">
        <v>1</v>
      </c>
      <c r="D21" s="12"/>
      <c r="E21" s="12"/>
      <c r="F21" s="12"/>
      <c r="G21" s="12"/>
      <c r="H21" s="12"/>
      <c r="I21" s="12"/>
      <c r="J21" s="12"/>
      <c r="K21" s="12"/>
      <c r="L21" s="30"/>
      <c r="M21" s="13">
        <f t="shared" si="1"/>
        <v>0.25</v>
      </c>
      <c r="N21" s="13">
        <f t="shared" si="1"/>
        <v>0.25</v>
      </c>
    </row>
    <row r="22" spans="1:19" ht="15.75" thickTop="1" x14ac:dyDescent="0.25">
      <c r="A22" s="36"/>
      <c r="B22" s="38"/>
      <c r="C22" s="29">
        <v>948.6</v>
      </c>
      <c r="D22" s="12"/>
      <c r="E22" s="12"/>
      <c r="F22" s="12"/>
      <c r="G22" s="12"/>
      <c r="H22" s="12"/>
      <c r="I22" s="12"/>
      <c r="J22" s="12"/>
      <c r="K22" s="12"/>
      <c r="L22" s="12"/>
      <c r="M22" s="11">
        <f>C22/2</f>
        <v>474.3</v>
      </c>
      <c r="N22" s="11">
        <f>C22/2</f>
        <v>474.3</v>
      </c>
      <c r="O22" s="26"/>
    </row>
    <row r="23" spans="1:19" ht="15.75" thickBot="1" x14ac:dyDescent="0.3">
      <c r="A23" s="35" t="s">
        <v>46</v>
      </c>
      <c r="B23" s="37" t="s">
        <v>43</v>
      </c>
      <c r="C23" s="28">
        <v>1</v>
      </c>
      <c r="D23" s="12"/>
      <c r="E23" s="12"/>
      <c r="F23" s="12"/>
      <c r="G23" s="12"/>
      <c r="H23" s="12"/>
      <c r="I23" s="12"/>
      <c r="J23" s="12"/>
      <c r="K23" s="12"/>
      <c r="L23" s="10"/>
      <c r="O23" s="13">
        <f>1/2</f>
        <v>0.5</v>
      </c>
      <c r="P23" s="13">
        <f>1/2</f>
        <v>0.5</v>
      </c>
    </row>
    <row r="24" spans="1:19" ht="16.5" thickTop="1" thickBot="1" x14ac:dyDescent="0.3">
      <c r="A24" s="36"/>
      <c r="B24" s="38"/>
      <c r="C24" s="29">
        <f>0.7*3508.2</f>
        <v>2455.7399999999998</v>
      </c>
      <c r="D24" s="12"/>
      <c r="E24" s="12"/>
      <c r="F24" s="12"/>
      <c r="G24" s="12"/>
      <c r="H24" s="12"/>
      <c r="I24" s="12"/>
      <c r="J24" s="12"/>
      <c r="K24" s="12"/>
      <c r="L24" s="12"/>
      <c r="O24" s="11">
        <f>C24/2</f>
        <v>1227.8699999999999</v>
      </c>
      <c r="P24" s="11">
        <f>C24/2</f>
        <v>1227.8699999999999</v>
      </c>
      <c r="Q24" s="13">
        <f>1/2</f>
        <v>0.5</v>
      </c>
      <c r="R24" s="13">
        <f>1/2</f>
        <v>0.5</v>
      </c>
    </row>
    <row r="25" spans="1:19" ht="15.75" thickTop="1" x14ac:dyDescent="0.25">
      <c r="A25" s="35" t="s">
        <v>46</v>
      </c>
      <c r="B25" s="37" t="s">
        <v>42</v>
      </c>
      <c r="C25" s="28">
        <v>1</v>
      </c>
      <c r="D25" s="12"/>
      <c r="E25" s="12"/>
      <c r="F25" s="12"/>
      <c r="G25" s="12"/>
      <c r="H25" s="12"/>
      <c r="I25" s="12"/>
      <c r="J25" s="12"/>
      <c r="K25" s="12"/>
      <c r="L25" s="10"/>
      <c r="Q25" s="11">
        <f>C26/2</f>
        <v>1327.4765</v>
      </c>
      <c r="R25" s="11">
        <f>C26/2</f>
        <v>1327.4765</v>
      </c>
    </row>
    <row r="26" spans="1:19" ht="15" x14ac:dyDescent="0.25">
      <c r="A26" s="36"/>
      <c r="B26" s="38"/>
      <c r="C26" s="29">
        <f>0.7*3792.79</f>
        <v>2654.953</v>
      </c>
      <c r="D26" s="12"/>
      <c r="E26" s="12"/>
      <c r="F26" s="12"/>
      <c r="G26" s="12"/>
      <c r="H26" s="12"/>
      <c r="I26" s="12"/>
      <c r="J26" s="12"/>
      <c r="K26" s="12"/>
      <c r="L26" s="12"/>
    </row>
    <row r="27" spans="1:19" ht="15.75" thickBot="1" x14ac:dyDescent="0.3">
      <c r="A27" s="35" t="s">
        <v>47</v>
      </c>
      <c r="B27" s="37" t="s">
        <v>44</v>
      </c>
      <c r="C27" s="28">
        <v>1</v>
      </c>
      <c r="D27" s="12"/>
      <c r="E27" s="12"/>
      <c r="F27" s="12"/>
      <c r="G27" s="12"/>
      <c r="H27" s="12"/>
      <c r="I27" s="12"/>
      <c r="J27" s="12"/>
      <c r="K27" s="12"/>
      <c r="L27" s="10"/>
      <c r="R27" s="13">
        <v>1</v>
      </c>
    </row>
    <row r="28" spans="1:19" ht="15.75" thickTop="1" x14ac:dyDescent="0.25">
      <c r="A28" s="36"/>
      <c r="B28" s="38"/>
      <c r="C28" s="29">
        <v>351.44</v>
      </c>
      <c r="D28" s="11"/>
      <c r="E28" s="11"/>
      <c r="F28" s="11"/>
      <c r="G28" s="11"/>
      <c r="H28" s="11"/>
      <c r="I28" s="11"/>
      <c r="J28" s="11"/>
      <c r="K28" s="11"/>
      <c r="L28" s="12"/>
      <c r="R28" s="11">
        <f>C28</f>
        <v>351.44</v>
      </c>
    </row>
    <row r="29" spans="1:19" x14ac:dyDescent="0.25">
      <c r="A29" s="41"/>
      <c r="B29" s="41"/>
      <c r="C29" s="15"/>
      <c r="D29" s="16"/>
      <c r="E29" s="16"/>
      <c r="F29" s="42" t="s">
        <v>48</v>
      </c>
      <c r="G29" s="42"/>
      <c r="H29" s="42"/>
      <c r="I29" s="16"/>
      <c r="J29" s="16"/>
      <c r="K29" s="17"/>
      <c r="N29" s="16"/>
      <c r="O29" s="16"/>
      <c r="P29" s="16"/>
      <c r="Q29" s="16"/>
      <c r="R29" s="16"/>
      <c r="S29" s="16"/>
    </row>
    <row r="30" spans="1:19" x14ac:dyDescent="0.25">
      <c r="A30" s="40"/>
      <c r="B30" s="40"/>
      <c r="C30" s="15"/>
      <c r="D30" s="18"/>
      <c r="E30" s="18"/>
      <c r="F30" s="43" t="s">
        <v>49</v>
      </c>
      <c r="G30" s="43"/>
      <c r="H30" s="43"/>
      <c r="I30" s="18"/>
      <c r="J30" s="18"/>
      <c r="K30" s="18"/>
      <c r="N30" s="16"/>
      <c r="O30" s="16"/>
      <c r="P30" s="16"/>
      <c r="Q30" s="16"/>
      <c r="R30" s="16"/>
      <c r="S30" s="16"/>
    </row>
    <row r="31" spans="1:19" x14ac:dyDescent="0.25">
      <c r="A31" s="40"/>
      <c r="B31" s="40"/>
      <c r="C31" s="15"/>
      <c r="D31" s="16"/>
      <c r="E31" s="19"/>
      <c r="F31" s="44" t="s">
        <v>50</v>
      </c>
      <c r="G31" s="44"/>
      <c r="H31" s="44"/>
      <c r="I31" s="19"/>
      <c r="J31" s="19"/>
      <c r="K31" s="19"/>
      <c r="N31" s="16"/>
      <c r="O31" s="16"/>
      <c r="P31" s="16"/>
      <c r="Q31" s="16"/>
      <c r="R31" s="16"/>
      <c r="S31" s="16"/>
    </row>
    <row r="32" spans="1:19" ht="15" customHeight="1" x14ac:dyDescent="0.25">
      <c r="A32" s="40"/>
      <c r="B32" s="40"/>
      <c r="C32" s="15"/>
      <c r="D32" s="18"/>
      <c r="E32" s="18"/>
      <c r="F32" s="43" t="s">
        <v>51</v>
      </c>
      <c r="G32" s="43"/>
      <c r="H32" s="43"/>
      <c r="I32" s="18"/>
      <c r="J32" s="18"/>
      <c r="K32" s="18"/>
      <c r="N32" s="16"/>
      <c r="O32" s="16"/>
      <c r="P32" s="16"/>
      <c r="Q32" s="16"/>
      <c r="R32" s="16"/>
      <c r="S32" s="16"/>
    </row>
    <row r="33" spans="1:21" s="3" customFormat="1" x14ac:dyDescent="0.25">
      <c r="A33" s="20"/>
      <c r="B33" s="21"/>
      <c r="C33" s="20"/>
      <c r="D33" s="20"/>
      <c r="E33" s="20"/>
      <c r="F33" s="20"/>
      <c r="G33" s="20"/>
      <c r="L33" s="4"/>
      <c r="M33" s="4"/>
      <c r="N33" s="4"/>
      <c r="O33" s="4"/>
      <c r="P33" s="4"/>
      <c r="Q33" s="4"/>
      <c r="R33" s="4"/>
      <c r="S33" s="4"/>
      <c r="T33" s="4"/>
      <c r="U33" s="4"/>
    </row>
  </sheetData>
  <mergeCells count="37">
    <mergeCell ref="F29:H29"/>
    <mergeCell ref="F30:H30"/>
    <mergeCell ref="F31:H31"/>
    <mergeCell ref="F32:H32"/>
    <mergeCell ref="A32:B32"/>
    <mergeCell ref="A29:B29"/>
    <mergeCell ref="A30:B30"/>
    <mergeCell ref="A31:B31"/>
    <mergeCell ref="A27:A28"/>
    <mergeCell ref="B27:B28"/>
    <mergeCell ref="A23:A24"/>
    <mergeCell ref="B23:B24"/>
    <mergeCell ref="A25:A26"/>
    <mergeCell ref="B25:B26"/>
    <mergeCell ref="A19:A20"/>
    <mergeCell ref="B19:B20"/>
    <mergeCell ref="A21:A22"/>
    <mergeCell ref="B21:B22"/>
    <mergeCell ref="A15:A16"/>
    <mergeCell ref="B15:B16"/>
    <mergeCell ref="A17:A18"/>
    <mergeCell ref="B17:B18"/>
    <mergeCell ref="A11:A12"/>
    <mergeCell ref="B11:B12"/>
    <mergeCell ref="A13:A14"/>
    <mergeCell ref="B13:B14"/>
    <mergeCell ref="A7:A8"/>
    <mergeCell ref="B7:B8"/>
    <mergeCell ref="A9:A10"/>
    <mergeCell ref="B9:B10"/>
    <mergeCell ref="D1:E1"/>
    <mergeCell ref="F1:G1"/>
    <mergeCell ref="D2:E2"/>
    <mergeCell ref="F2:G2"/>
    <mergeCell ref="A3:G3"/>
    <mergeCell ref="A5:A6"/>
    <mergeCell ref="B5:B6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71" fitToHeight="2" orientation="landscape" r:id="rId1"/>
  <headerFooter>
    <oddHeader xml:space="preserve">&amp;L &amp;CCONSELHO REGIONAL DE ENFERMAGEM DE GOIAS
CNPJ: 00.237.222/0001-22 </oddHeader>
    <oddFooter xml:space="preserve">&amp;L &amp;CRua 38  - Setor Marista - Goiânia / GO
(62) 3239-5300 / gerencia@corengo.org.br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1D04-2153-4094-A035-E584A5698F2B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CFF</vt:lpstr>
      <vt:lpstr>Planilha1</vt:lpstr>
      <vt:lpstr>CFF!Area_de_impressao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Luciana Freire d Eca Nogueira Santos</cp:lastModifiedBy>
  <cp:lastPrinted>2023-09-01T17:05:01Z</cp:lastPrinted>
  <dcterms:created xsi:type="dcterms:W3CDTF">2023-09-01T13:13:34Z</dcterms:created>
  <dcterms:modified xsi:type="dcterms:W3CDTF">2023-09-01T18:36:27Z</dcterms:modified>
</cp:coreProperties>
</file>